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70" windowHeight="8430" activeTab="1"/>
  </bookViews>
  <sheets>
    <sheet name="data" sheetId="1" r:id="rId1"/>
    <sheet name="frequencies" sheetId="2" r:id="rId2"/>
  </sheets>
  <definedNames/>
  <calcPr fullCalcOnLoad="1"/>
</workbook>
</file>

<file path=xl/sharedStrings.xml><?xml version="1.0" encoding="utf-8"?>
<sst xmlns="http://schemas.openxmlformats.org/spreadsheetml/2006/main" count="527" uniqueCount="133">
  <si>
    <t>Op 1</t>
  </si>
  <si>
    <t>Op 1 bis</t>
  </si>
  <si>
    <t>Op 2</t>
  </si>
  <si>
    <t>Op 3</t>
  </si>
  <si>
    <t>Op 4</t>
  </si>
  <si>
    <t>Op 5</t>
  </si>
  <si>
    <t>Op 6</t>
  </si>
  <si>
    <t>Op 7</t>
  </si>
  <si>
    <t>Op 8</t>
  </si>
  <si>
    <t>Op 10</t>
  </si>
  <si>
    <t>Op 11/3</t>
  </si>
  <si>
    <t>Op 12</t>
  </si>
  <si>
    <t>Op 13</t>
  </si>
  <si>
    <t>Op 14</t>
  </si>
  <si>
    <t>Op 15</t>
  </si>
  <si>
    <t>Op 16</t>
  </si>
  <si>
    <t>Op 18</t>
  </si>
  <si>
    <t>Op 19</t>
  </si>
  <si>
    <t>OP 19a</t>
  </si>
  <si>
    <t>Op 21</t>
  </si>
  <si>
    <t>Op 22</t>
  </si>
  <si>
    <t>Op 23</t>
  </si>
  <si>
    <t>Op 24</t>
  </si>
  <si>
    <t>Op 25/1</t>
  </si>
  <si>
    <t>Op 25/2</t>
  </si>
  <si>
    <t>Op 26</t>
  </si>
  <si>
    <t>Op 27</t>
  </si>
  <si>
    <t>Op 28</t>
  </si>
  <si>
    <t>Op 29</t>
  </si>
  <si>
    <t>Op 30</t>
  </si>
  <si>
    <t>Op 32</t>
  </si>
  <si>
    <t>Op 33</t>
  </si>
  <si>
    <t>Op 34</t>
  </si>
  <si>
    <t>Op 36</t>
  </si>
  <si>
    <t>Op 37</t>
  </si>
  <si>
    <t>Op 38</t>
  </si>
  <si>
    <t>Op 39</t>
  </si>
  <si>
    <t>Op 40</t>
  </si>
  <si>
    <t>Op 41/1</t>
  </si>
  <si>
    <t>Op 41/2</t>
  </si>
  <si>
    <t>Op 42</t>
  </si>
  <si>
    <t>Op 43</t>
  </si>
  <si>
    <t>Op 44</t>
  </si>
  <si>
    <t>Op 45</t>
  </si>
  <si>
    <t>Op 46</t>
  </si>
  <si>
    <t>Op 47</t>
  </si>
  <si>
    <t>Op 48</t>
  </si>
  <si>
    <t>Op 49</t>
  </si>
  <si>
    <t>Op 50</t>
  </si>
  <si>
    <t>Op 51</t>
  </si>
  <si>
    <t>Op 52</t>
  </si>
  <si>
    <t>Op 53/1</t>
  </si>
  <si>
    <t>Op 53/2</t>
  </si>
  <si>
    <t>Op 54</t>
  </si>
  <si>
    <t>Op 55</t>
  </si>
  <si>
    <t>Op 56</t>
  </si>
  <si>
    <t>Op 57</t>
  </si>
  <si>
    <t>Op 58/1</t>
  </si>
  <si>
    <t>Op 58/2</t>
  </si>
  <si>
    <t>Op 59</t>
  </si>
  <si>
    <t>Op 60</t>
  </si>
  <si>
    <t>Op 61</t>
  </si>
  <si>
    <t>Piano Quintet</t>
  </si>
  <si>
    <t>Tale (1915)</t>
  </si>
  <si>
    <t>Etude (1912)</t>
  </si>
  <si>
    <t>g#</t>
  </si>
  <si>
    <t>C</t>
  </si>
  <si>
    <t>c</t>
  </si>
  <si>
    <t>Eb</t>
  </si>
  <si>
    <t>f</t>
  </si>
  <si>
    <t>b</t>
  </si>
  <si>
    <t>a</t>
  </si>
  <si>
    <t>g</t>
  </si>
  <si>
    <t>G</t>
  </si>
  <si>
    <t>D</t>
  </si>
  <si>
    <t>Op 11/2</t>
  </si>
  <si>
    <t>Op 11/1</t>
  </si>
  <si>
    <t>Ab</t>
  </si>
  <si>
    <t>d</t>
  </si>
  <si>
    <t>e</t>
  </si>
  <si>
    <t>E</t>
  </si>
  <si>
    <t>bb</t>
  </si>
  <si>
    <t>f#</t>
  </si>
  <si>
    <t>F#</t>
  </si>
  <si>
    <t>Op 35</t>
  </si>
  <si>
    <t>c#</t>
  </si>
  <si>
    <t>A</t>
  </si>
  <si>
    <t>eb</t>
  </si>
  <si>
    <t>Db</t>
  </si>
  <si>
    <t>Gb</t>
  </si>
  <si>
    <t>Bb</t>
  </si>
  <si>
    <t>B</t>
  </si>
  <si>
    <t>F</t>
  </si>
  <si>
    <t>eb*</t>
  </si>
  <si>
    <t>Gb*</t>
  </si>
  <si>
    <t>C#</t>
  </si>
  <si>
    <t>piano</t>
  </si>
  <si>
    <t>chamber</t>
  </si>
  <si>
    <t>song</t>
  </si>
  <si>
    <t>Opus</t>
  </si>
  <si>
    <t>type</t>
  </si>
  <si>
    <t>no 1</t>
  </si>
  <si>
    <t>no 2</t>
  </si>
  <si>
    <t>no 3</t>
  </si>
  <si>
    <t>no 4</t>
  </si>
  <si>
    <t>no 5</t>
  </si>
  <si>
    <t>no 6</t>
  </si>
  <si>
    <t>no 7</t>
  </si>
  <si>
    <t>no 8</t>
  </si>
  <si>
    <t>no 9</t>
  </si>
  <si>
    <t>no 10</t>
  </si>
  <si>
    <t>no 11</t>
  </si>
  <si>
    <t>no 12</t>
  </si>
  <si>
    <t>Op 17</t>
  </si>
  <si>
    <t>Op 9</t>
  </si>
  <si>
    <t>Op 20</t>
  </si>
  <si>
    <t>Op 31</t>
  </si>
  <si>
    <t>total major</t>
  </si>
  <si>
    <t>total minor</t>
  </si>
  <si>
    <t>total</t>
  </si>
  <si>
    <t>freq</t>
  </si>
  <si>
    <t>prop</t>
  </si>
  <si>
    <t>all works</t>
  </si>
  <si>
    <t>piano*</t>
  </si>
  <si>
    <t>* includes concertos</t>
  </si>
  <si>
    <t>sharp</t>
  </si>
  <si>
    <t>flat</t>
  </si>
  <si>
    <t>neither</t>
  </si>
  <si>
    <t>rank</t>
  </si>
  <si>
    <t xml:space="preserve">preference for flat over sharp keys is statistically significant </t>
  </si>
  <si>
    <t xml:space="preserve">preference for minor over major keys is statistically significant </t>
  </si>
  <si>
    <t>there are significant differences in preference for individual keys within both major and minor categories</t>
  </si>
  <si>
    <t>for multi-movement works, only the main key is counted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</si>
</sst>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9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</cols>
  <sheetData>
    <row r="1" spans="1:14" ht="13.5" thickBot="1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1" t="s">
        <v>107</v>
      </c>
      <c r="J1" s="1" t="s">
        <v>108</v>
      </c>
      <c r="K1" s="1" t="s">
        <v>109</v>
      </c>
      <c r="L1" s="1" t="s">
        <v>110</v>
      </c>
      <c r="M1" s="1" t="s">
        <v>111</v>
      </c>
      <c r="N1" s="1" t="s">
        <v>112</v>
      </c>
    </row>
    <row r="2" spans="1:10" ht="12.75">
      <c r="A2" s="2" t="s">
        <v>0</v>
      </c>
      <c r="B2" t="s">
        <v>96</v>
      </c>
      <c r="C2" t="s">
        <v>80</v>
      </c>
      <c r="D2" t="s">
        <v>65</v>
      </c>
      <c r="E2" t="s">
        <v>87</v>
      </c>
      <c r="F2" t="s">
        <v>89</v>
      </c>
      <c r="G2" t="s">
        <v>81</v>
      </c>
      <c r="H2" t="s">
        <v>88</v>
      </c>
      <c r="I2" t="s">
        <v>82</v>
      </c>
      <c r="J2" t="s">
        <v>86</v>
      </c>
    </row>
    <row r="3" spans="1:3" ht="12.75">
      <c r="A3" s="2" t="s">
        <v>1</v>
      </c>
      <c r="B3" t="s">
        <v>98</v>
      </c>
      <c r="C3" t="s">
        <v>88</v>
      </c>
    </row>
    <row r="4" spans="1:5" ht="12.75">
      <c r="A4" s="2" t="s">
        <v>2</v>
      </c>
      <c r="B4" t="s">
        <v>96</v>
      </c>
      <c r="C4" t="s">
        <v>83</v>
      </c>
      <c r="D4" t="s">
        <v>72</v>
      </c>
      <c r="E4" t="s">
        <v>69</v>
      </c>
    </row>
    <row r="5" spans="1:5" ht="12.75">
      <c r="A5" s="2" t="s">
        <v>3</v>
      </c>
      <c r="B5" t="s">
        <v>98</v>
      </c>
      <c r="C5" t="s">
        <v>69</v>
      </c>
      <c r="D5" t="s">
        <v>79</v>
      </c>
      <c r="E5" t="s">
        <v>80</v>
      </c>
    </row>
    <row r="6" spans="1:6" ht="12.75">
      <c r="A6" s="2" t="s">
        <v>4</v>
      </c>
      <c r="B6" t="s">
        <v>96</v>
      </c>
      <c r="C6" t="s">
        <v>65</v>
      </c>
      <c r="D6" t="s">
        <v>66</v>
      </c>
      <c r="E6" t="s">
        <v>67</v>
      </c>
      <c r="F6" t="s">
        <v>68</v>
      </c>
    </row>
    <row r="7" spans="1:3" ht="12.75">
      <c r="A7" s="2" t="s">
        <v>5</v>
      </c>
      <c r="B7" t="s">
        <v>96</v>
      </c>
      <c r="C7" t="s">
        <v>69</v>
      </c>
    </row>
    <row r="8" spans="1:11" ht="12.75">
      <c r="A8" s="2" t="s">
        <v>6</v>
      </c>
      <c r="B8" t="s">
        <v>98</v>
      </c>
      <c r="C8" t="s">
        <v>68</v>
      </c>
      <c r="D8" t="s">
        <v>68</v>
      </c>
      <c r="E8" t="s">
        <v>82</v>
      </c>
      <c r="F8" t="s">
        <v>87</v>
      </c>
      <c r="G8" t="s">
        <v>68</v>
      </c>
      <c r="H8" t="s">
        <v>72</v>
      </c>
      <c r="I8" t="s">
        <v>79</v>
      </c>
      <c r="J8" t="s">
        <v>70</v>
      </c>
      <c r="K8" t="s">
        <v>73</v>
      </c>
    </row>
    <row r="9" spans="1:5" ht="12.75">
      <c r="A9" s="2" t="s">
        <v>7</v>
      </c>
      <c r="B9" t="s">
        <v>96</v>
      </c>
      <c r="C9" t="s">
        <v>70</v>
      </c>
      <c r="D9" t="s">
        <v>71</v>
      </c>
      <c r="E9" t="s">
        <v>72</v>
      </c>
    </row>
    <row r="10" spans="1:4" ht="12.75">
      <c r="A10" s="2" t="s">
        <v>8</v>
      </c>
      <c r="B10" t="s">
        <v>96</v>
      </c>
      <c r="C10" t="s">
        <v>67</v>
      </c>
      <c r="D10" t="s">
        <v>67</v>
      </c>
    </row>
    <row r="11" spans="1:5" ht="12.75">
      <c r="A11" s="2" t="s">
        <v>114</v>
      </c>
      <c r="B11" t="s">
        <v>96</v>
      </c>
      <c r="C11" t="s">
        <v>69</v>
      </c>
      <c r="D11" t="s">
        <v>66</v>
      </c>
      <c r="E11" t="s">
        <v>73</v>
      </c>
    </row>
    <row r="12" spans="1:5" ht="12.75">
      <c r="A12" s="2" t="s">
        <v>9</v>
      </c>
      <c r="B12" t="s">
        <v>96</v>
      </c>
      <c r="C12" t="s">
        <v>74</v>
      </c>
      <c r="D12" t="s">
        <v>68</v>
      </c>
      <c r="E12" t="s">
        <v>80</v>
      </c>
    </row>
    <row r="13" spans="1:3" ht="12.75">
      <c r="A13" s="2" t="s">
        <v>76</v>
      </c>
      <c r="B13" t="s">
        <v>96</v>
      </c>
      <c r="C13" t="s">
        <v>77</v>
      </c>
    </row>
    <row r="14" spans="1:3" ht="12.75">
      <c r="A14" s="2" t="s">
        <v>75</v>
      </c>
      <c r="B14" t="s">
        <v>96</v>
      </c>
      <c r="C14" t="s">
        <v>78</v>
      </c>
    </row>
    <row r="15" spans="1:3" ht="12.75">
      <c r="A15" s="2" t="s">
        <v>10</v>
      </c>
      <c r="B15" t="s">
        <v>96</v>
      </c>
      <c r="C15" t="s">
        <v>66</v>
      </c>
    </row>
    <row r="16" spans="1:5" ht="12.75">
      <c r="A16" s="2" t="s">
        <v>11</v>
      </c>
      <c r="B16" t="s">
        <v>98</v>
      </c>
      <c r="C16" t="s">
        <v>81</v>
      </c>
      <c r="D16" t="s">
        <v>73</v>
      </c>
      <c r="E16" t="s">
        <v>70</v>
      </c>
    </row>
    <row r="17" spans="1:4" ht="12.75">
      <c r="A17" s="2" t="s">
        <v>12</v>
      </c>
      <c r="B17" t="s">
        <v>98</v>
      </c>
      <c r="C17" t="s">
        <v>69</v>
      </c>
      <c r="D17" t="s">
        <v>66</v>
      </c>
    </row>
    <row r="18" spans="1:4" ht="12.75">
      <c r="A18" s="2" t="s">
        <v>13</v>
      </c>
      <c r="B18" t="s">
        <v>96</v>
      </c>
      <c r="C18" t="s">
        <v>69</v>
      </c>
      <c r="D18" t="s">
        <v>79</v>
      </c>
    </row>
    <row r="19" spans="1:14" ht="12.75">
      <c r="A19" s="2" t="s">
        <v>14</v>
      </c>
      <c r="B19" t="s">
        <v>98</v>
      </c>
      <c r="C19" t="s">
        <v>92</v>
      </c>
      <c r="D19" t="s">
        <v>69</v>
      </c>
      <c r="E19" t="s">
        <v>78</v>
      </c>
      <c r="F19" t="s">
        <v>77</v>
      </c>
      <c r="G19" t="s">
        <v>66</v>
      </c>
      <c r="H19" t="s">
        <v>67</v>
      </c>
      <c r="I19" t="s">
        <v>82</v>
      </c>
      <c r="J19" t="s">
        <v>83</v>
      </c>
      <c r="K19" t="s">
        <v>68</v>
      </c>
      <c r="L19" t="s">
        <v>69</v>
      </c>
      <c r="M19" t="s">
        <v>88</v>
      </c>
      <c r="N19" t="s">
        <v>81</v>
      </c>
    </row>
    <row r="20" spans="1:5" ht="12.75">
      <c r="A20" s="2" t="s">
        <v>15</v>
      </c>
      <c r="B20" t="s">
        <v>97</v>
      </c>
      <c r="C20" t="s">
        <v>78</v>
      </c>
      <c r="D20" t="s">
        <v>72</v>
      </c>
      <c r="E20" t="s">
        <v>67</v>
      </c>
    </row>
    <row r="21" spans="1:5" ht="12.75">
      <c r="A21" s="2" t="s">
        <v>113</v>
      </c>
      <c r="B21" t="s">
        <v>96</v>
      </c>
      <c r="C21" t="s">
        <v>73</v>
      </c>
      <c r="D21" t="s">
        <v>67</v>
      </c>
      <c r="E21" t="s">
        <v>80</v>
      </c>
    </row>
    <row r="22" spans="1:8" ht="12.75">
      <c r="A22" s="2" t="s">
        <v>16</v>
      </c>
      <c r="B22" t="s">
        <v>98</v>
      </c>
      <c r="C22" t="s">
        <v>92</v>
      </c>
      <c r="D22" t="s">
        <v>78</v>
      </c>
      <c r="E22" t="s">
        <v>74</v>
      </c>
      <c r="F22" t="s">
        <v>87</v>
      </c>
      <c r="G22" t="s">
        <v>89</v>
      </c>
      <c r="H22" t="s">
        <v>67</v>
      </c>
    </row>
    <row r="23" spans="1:5" ht="12.75">
      <c r="A23" s="2" t="s">
        <v>17</v>
      </c>
      <c r="B23" t="s">
        <v>98</v>
      </c>
      <c r="C23" t="s">
        <v>72</v>
      </c>
      <c r="D23" t="s">
        <v>87</v>
      </c>
      <c r="E23" t="s">
        <v>86</v>
      </c>
    </row>
    <row r="24" spans="1:4" ht="12.75">
      <c r="A24" s="2" t="s">
        <v>18</v>
      </c>
      <c r="B24" t="s">
        <v>98</v>
      </c>
      <c r="C24" t="s">
        <v>87</v>
      </c>
      <c r="D24" t="s">
        <v>79</v>
      </c>
    </row>
    <row r="25" spans="1:4" ht="12.75">
      <c r="A25" s="2" t="s">
        <v>115</v>
      </c>
      <c r="B25" t="s">
        <v>96</v>
      </c>
      <c r="C25" t="s">
        <v>81</v>
      </c>
      <c r="D25" t="s">
        <v>70</v>
      </c>
    </row>
    <row r="26" spans="1:3" ht="12.75">
      <c r="A26" s="2" t="s">
        <v>19</v>
      </c>
      <c r="B26" t="s">
        <v>97</v>
      </c>
      <c r="C26" t="s">
        <v>70</v>
      </c>
    </row>
    <row r="27" spans="1:3" ht="12.75">
      <c r="A27" s="2" t="s">
        <v>20</v>
      </c>
      <c r="B27" t="s">
        <v>96</v>
      </c>
      <c r="C27" t="s">
        <v>72</v>
      </c>
    </row>
    <row r="28" spans="1:6" ht="12.75">
      <c r="A28" s="2" t="s">
        <v>21</v>
      </c>
      <c r="B28" t="s">
        <v>96</v>
      </c>
      <c r="C28" t="s">
        <v>67</v>
      </c>
      <c r="D28" t="s">
        <v>71</v>
      </c>
      <c r="E28" t="s">
        <v>69</v>
      </c>
      <c r="F28" t="s">
        <v>67</v>
      </c>
    </row>
    <row r="29" spans="1:10" ht="12.75">
      <c r="A29" s="2" t="s">
        <v>22</v>
      </c>
      <c r="B29" t="s">
        <v>98</v>
      </c>
      <c r="C29" t="s">
        <v>68</v>
      </c>
      <c r="D29" t="s">
        <v>82</v>
      </c>
      <c r="E29" t="s">
        <v>78</v>
      </c>
      <c r="F29" t="s">
        <v>69</v>
      </c>
      <c r="G29" t="s">
        <v>71</v>
      </c>
      <c r="H29" t="s">
        <v>68</v>
      </c>
      <c r="I29" t="s">
        <v>89</v>
      </c>
      <c r="J29" t="s">
        <v>83</v>
      </c>
    </row>
    <row r="30" spans="1:3" ht="12.75">
      <c r="A30" s="2" t="s">
        <v>23</v>
      </c>
      <c r="B30" t="s">
        <v>96</v>
      </c>
      <c r="C30" t="s">
        <v>67</v>
      </c>
    </row>
    <row r="31" spans="1:3" ht="12.75">
      <c r="A31" s="2" t="s">
        <v>24</v>
      </c>
      <c r="B31" t="s">
        <v>96</v>
      </c>
      <c r="C31" t="s">
        <v>79</v>
      </c>
    </row>
    <row r="32" spans="1:6" ht="12.75">
      <c r="A32" s="2" t="s">
        <v>25</v>
      </c>
      <c r="B32" t="s">
        <v>96</v>
      </c>
      <c r="C32" t="s">
        <v>68</v>
      </c>
      <c r="D32" t="s">
        <v>68</v>
      </c>
      <c r="E32" t="s">
        <v>69</v>
      </c>
      <c r="F32" t="s">
        <v>82</v>
      </c>
    </row>
    <row r="33" spans="1:3" ht="12.75">
      <c r="A33" s="2" t="s">
        <v>26</v>
      </c>
      <c r="B33" t="s">
        <v>96</v>
      </c>
      <c r="C33" t="s">
        <v>83</v>
      </c>
    </row>
    <row r="34" spans="1:9" ht="12.75">
      <c r="A34" s="2" t="s">
        <v>27</v>
      </c>
      <c r="B34" t="s">
        <v>98</v>
      </c>
      <c r="C34" t="s">
        <v>81</v>
      </c>
      <c r="D34" t="s">
        <v>92</v>
      </c>
      <c r="E34" t="s">
        <v>89</v>
      </c>
      <c r="F34" t="s">
        <v>70</v>
      </c>
      <c r="G34" t="s">
        <v>93</v>
      </c>
      <c r="H34" t="s">
        <v>87</v>
      </c>
      <c r="I34" t="s">
        <v>72</v>
      </c>
    </row>
    <row r="35" spans="1:9" ht="12.75">
      <c r="A35" s="2" t="s">
        <v>28</v>
      </c>
      <c r="B35" t="s">
        <v>98</v>
      </c>
      <c r="C35" t="s">
        <v>92</v>
      </c>
      <c r="D35" t="s">
        <v>86</v>
      </c>
      <c r="E35" t="s">
        <v>72</v>
      </c>
      <c r="F35" t="s">
        <v>87</v>
      </c>
      <c r="G35" t="s">
        <v>67</v>
      </c>
      <c r="H35" t="s">
        <v>92</v>
      </c>
      <c r="I35" t="s">
        <v>67</v>
      </c>
    </row>
    <row r="36" spans="1:3" ht="12.75">
      <c r="A36" s="2" t="s">
        <v>29</v>
      </c>
      <c r="B36" t="s">
        <v>96</v>
      </c>
      <c r="C36" t="s">
        <v>71</v>
      </c>
    </row>
    <row r="37" spans="1:5" ht="12.75">
      <c r="A37" s="2" t="s">
        <v>116</v>
      </c>
      <c r="B37" t="s">
        <v>96</v>
      </c>
      <c r="C37" t="s">
        <v>81</v>
      </c>
      <c r="D37" t="s">
        <v>70</v>
      </c>
      <c r="E37" t="s">
        <v>65</v>
      </c>
    </row>
    <row r="38" spans="1:8" ht="12.75">
      <c r="A38" s="2" t="s">
        <v>30</v>
      </c>
      <c r="B38" t="s">
        <v>98</v>
      </c>
      <c r="C38" t="s">
        <v>85</v>
      </c>
      <c r="D38" t="s">
        <v>69</v>
      </c>
      <c r="E38" t="s">
        <v>72</v>
      </c>
      <c r="F38" t="s">
        <v>73</v>
      </c>
      <c r="G38" t="s">
        <v>73</v>
      </c>
      <c r="H38" t="s">
        <v>67</v>
      </c>
    </row>
    <row r="39" spans="1:3" ht="12.75">
      <c r="A39" s="2" t="s">
        <v>31</v>
      </c>
      <c r="B39" t="s">
        <v>96</v>
      </c>
      <c r="C39" t="s">
        <v>67</v>
      </c>
    </row>
    <row r="40" spans="1:6" ht="12.75">
      <c r="A40" s="2" t="s">
        <v>32</v>
      </c>
      <c r="B40" t="s">
        <v>96</v>
      </c>
      <c r="C40" t="s">
        <v>70</v>
      </c>
      <c r="D40" t="s">
        <v>79</v>
      </c>
      <c r="E40" t="s">
        <v>71</v>
      </c>
      <c r="F40" t="s">
        <v>78</v>
      </c>
    </row>
    <row r="41" spans="1:6" ht="12.75">
      <c r="A41" s="2" t="s">
        <v>84</v>
      </c>
      <c r="B41" t="s">
        <v>96</v>
      </c>
      <c r="C41" t="s">
        <v>66</v>
      </c>
      <c r="D41" t="s">
        <v>73</v>
      </c>
      <c r="E41" t="s">
        <v>71</v>
      </c>
      <c r="F41" t="s">
        <v>85</v>
      </c>
    </row>
    <row r="42" spans="1:8" ht="12.75">
      <c r="A42" s="2" t="s">
        <v>33</v>
      </c>
      <c r="B42" t="s">
        <v>98</v>
      </c>
      <c r="C42" t="s">
        <v>66</v>
      </c>
      <c r="D42" t="s">
        <v>79</v>
      </c>
      <c r="E42" t="s">
        <v>80</v>
      </c>
      <c r="F42" t="s">
        <v>87</v>
      </c>
      <c r="G42" t="s">
        <v>74</v>
      </c>
      <c r="H42" t="s">
        <v>66</v>
      </c>
    </row>
    <row r="43" spans="1:7" ht="12.75">
      <c r="A43" s="2" t="s">
        <v>34</v>
      </c>
      <c r="B43" t="s">
        <v>98</v>
      </c>
      <c r="C43" t="s">
        <v>87</v>
      </c>
      <c r="D43" t="s">
        <v>87</v>
      </c>
      <c r="E43" t="s">
        <v>89</v>
      </c>
      <c r="F43" t="s">
        <v>69</v>
      </c>
      <c r="G43" t="s">
        <v>67</v>
      </c>
    </row>
    <row r="44" spans="1:10" ht="12.75">
      <c r="A44" s="2" t="s">
        <v>35</v>
      </c>
      <c r="B44" t="s">
        <v>96</v>
      </c>
      <c r="C44" t="s">
        <v>71</v>
      </c>
      <c r="D44" t="s">
        <v>86</v>
      </c>
      <c r="E44" t="s">
        <v>74</v>
      </c>
      <c r="F44" t="s">
        <v>79</v>
      </c>
      <c r="G44" t="s">
        <v>66</v>
      </c>
      <c r="H44" t="s">
        <v>69</v>
      </c>
      <c r="I44" t="s">
        <v>82</v>
      </c>
      <c r="J44" t="s">
        <v>86</v>
      </c>
    </row>
    <row r="45" spans="1:7" ht="12.75">
      <c r="A45" s="2" t="s">
        <v>36</v>
      </c>
      <c r="B45" t="s">
        <v>96</v>
      </c>
      <c r="C45" t="s">
        <v>85</v>
      </c>
      <c r="D45" t="s">
        <v>77</v>
      </c>
      <c r="E45" t="s">
        <v>90</v>
      </c>
      <c r="F45" t="s">
        <v>73</v>
      </c>
      <c r="G45" t="s">
        <v>67</v>
      </c>
    </row>
    <row r="46" spans="1:7" ht="12.75">
      <c r="A46" s="2" t="s">
        <v>37</v>
      </c>
      <c r="B46" t="s">
        <v>96</v>
      </c>
      <c r="C46" t="s">
        <v>78</v>
      </c>
      <c r="D46" t="s">
        <v>72</v>
      </c>
      <c r="E46" t="s">
        <v>74</v>
      </c>
      <c r="F46" t="s">
        <v>73</v>
      </c>
      <c r="G46" t="s">
        <v>79</v>
      </c>
    </row>
    <row r="47" spans="1:3" ht="12.75">
      <c r="A47" s="2" t="s">
        <v>38</v>
      </c>
      <c r="B47" t="s">
        <v>98</v>
      </c>
      <c r="C47" t="s">
        <v>66</v>
      </c>
    </row>
    <row r="48" spans="1:3" ht="12.75">
      <c r="A48" s="2" t="s">
        <v>39</v>
      </c>
      <c r="B48" t="s">
        <v>98</v>
      </c>
      <c r="C48" t="s">
        <v>69</v>
      </c>
    </row>
    <row r="49" spans="1:5" ht="12.75">
      <c r="A49" s="2" t="s">
        <v>40</v>
      </c>
      <c r="B49" t="s">
        <v>96</v>
      </c>
      <c r="C49" t="s">
        <v>69</v>
      </c>
      <c r="D49" t="s">
        <v>67</v>
      </c>
      <c r="E49" t="s">
        <v>65</v>
      </c>
    </row>
    <row r="50" spans="1:4" ht="12.75">
      <c r="A50" s="2" t="s">
        <v>41</v>
      </c>
      <c r="B50" t="s">
        <v>97</v>
      </c>
      <c r="C50" t="s">
        <v>66</v>
      </c>
      <c r="D50" t="s">
        <v>70</v>
      </c>
    </row>
    <row r="51" spans="1:3" ht="12.75">
      <c r="A51" s="2" t="s">
        <v>42</v>
      </c>
      <c r="B51" t="s">
        <v>97</v>
      </c>
      <c r="C51" t="s">
        <v>73</v>
      </c>
    </row>
    <row r="52" spans="1:6" ht="12.75">
      <c r="A52" s="2" t="s">
        <v>43</v>
      </c>
      <c r="B52" t="s">
        <v>98</v>
      </c>
      <c r="C52" t="s">
        <v>73</v>
      </c>
      <c r="D52" t="s">
        <v>72</v>
      </c>
      <c r="E52" t="s">
        <v>95</v>
      </c>
      <c r="F52" t="s">
        <v>79</v>
      </c>
    </row>
    <row r="53" spans="1:9" ht="12.75">
      <c r="A53" s="2" t="s">
        <v>44</v>
      </c>
      <c r="B53" t="s">
        <v>98</v>
      </c>
      <c r="C53" t="s">
        <v>68</v>
      </c>
      <c r="D53" t="s">
        <v>79</v>
      </c>
      <c r="E53" t="s">
        <v>66</v>
      </c>
      <c r="F53" t="s">
        <v>73</v>
      </c>
      <c r="G53" t="s">
        <v>71</v>
      </c>
      <c r="H53" t="s">
        <v>85</v>
      </c>
      <c r="I53" t="s">
        <v>68</v>
      </c>
    </row>
    <row r="54" spans="1:3" ht="12.75">
      <c r="A54" s="2" t="s">
        <v>45</v>
      </c>
      <c r="B54" t="s">
        <v>96</v>
      </c>
      <c r="C54" t="s">
        <v>82</v>
      </c>
    </row>
    <row r="55" spans="1:4" ht="12.75">
      <c r="A55" s="2" t="s">
        <v>46</v>
      </c>
      <c r="B55" t="s">
        <v>96</v>
      </c>
      <c r="C55" t="s">
        <v>66</v>
      </c>
      <c r="D55" t="s">
        <v>72</v>
      </c>
    </row>
    <row r="56" spans="1:5" ht="12.75">
      <c r="A56" s="2" t="s">
        <v>47</v>
      </c>
      <c r="B56" t="s">
        <v>96</v>
      </c>
      <c r="C56" t="s">
        <v>66</v>
      </c>
      <c r="D56" t="s">
        <v>66</v>
      </c>
      <c r="E56" t="s">
        <v>66</v>
      </c>
    </row>
    <row r="57" spans="1:3" ht="12.75">
      <c r="A57" s="2" t="s">
        <v>48</v>
      </c>
      <c r="B57" t="s">
        <v>96</v>
      </c>
      <c r="C57" t="s">
        <v>67</v>
      </c>
    </row>
    <row r="58" spans="1:8" ht="12.75">
      <c r="A58" s="2" t="s">
        <v>49</v>
      </c>
      <c r="B58" t="s">
        <v>96</v>
      </c>
      <c r="C58" t="s">
        <v>78</v>
      </c>
      <c r="D58" t="s">
        <v>71</v>
      </c>
      <c r="E58" t="s">
        <v>86</v>
      </c>
      <c r="F58" t="s">
        <v>82</v>
      </c>
      <c r="G58" t="s">
        <v>82</v>
      </c>
      <c r="H58" t="s">
        <v>73</v>
      </c>
    </row>
    <row r="59" spans="1:9" ht="12.75">
      <c r="A59" s="2" t="s">
        <v>50</v>
      </c>
      <c r="B59" t="s">
        <v>98</v>
      </c>
      <c r="C59" t="s">
        <v>67</v>
      </c>
      <c r="D59" t="s">
        <v>67</v>
      </c>
      <c r="E59" t="s">
        <v>69</v>
      </c>
      <c r="F59" t="s">
        <v>86</v>
      </c>
      <c r="G59" t="s">
        <v>77</v>
      </c>
      <c r="H59" t="s">
        <v>69</v>
      </c>
      <c r="I59" t="s">
        <v>67</v>
      </c>
    </row>
    <row r="60" spans="1:3" ht="12.75">
      <c r="A60" s="2" t="s">
        <v>51</v>
      </c>
      <c r="B60" t="s">
        <v>96</v>
      </c>
      <c r="C60" t="s">
        <v>81</v>
      </c>
    </row>
    <row r="61" spans="1:3" ht="12.75">
      <c r="A61" s="2" t="s">
        <v>52</v>
      </c>
      <c r="B61" t="s">
        <v>96</v>
      </c>
      <c r="C61" t="s">
        <v>69</v>
      </c>
    </row>
    <row r="62" spans="1:10" ht="12.75">
      <c r="A62" s="2" t="s">
        <v>53</v>
      </c>
      <c r="B62" t="s">
        <v>96</v>
      </c>
      <c r="C62" t="s">
        <v>77</v>
      </c>
      <c r="D62" t="s">
        <v>67</v>
      </c>
      <c r="E62" t="s">
        <v>91</v>
      </c>
      <c r="F62" t="s">
        <v>79</v>
      </c>
      <c r="G62" t="s">
        <v>86</v>
      </c>
      <c r="H62" t="s">
        <v>78</v>
      </c>
      <c r="I62" t="s">
        <v>66</v>
      </c>
      <c r="J62" t="s">
        <v>79</v>
      </c>
    </row>
    <row r="63" spans="1:3" ht="12.75">
      <c r="A63" s="2" t="s">
        <v>54</v>
      </c>
      <c r="B63" t="s">
        <v>96</v>
      </c>
      <c r="C63" t="s">
        <v>85</v>
      </c>
    </row>
    <row r="64" spans="1:3" ht="12.75">
      <c r="A64" s="2" t="s">
        <v>55</v>
      </c>
      <c r="B64" t="s">
        <v>96</v>
      </c>
      <c r="C64" t="s">
        <v>73</v>
      </c>
    </row>
    <row r="65" spans="1:3" ht="12.75">
      <c r="A65" s="2" t="s">
        <v>56</v>
      </c>
      <c r="B65" t="s">
        <v>97</v>
      </c>
      <c r="C65" t="s">
        <v>79</v>
      </c>
    </row>
    <row r="66" spans="1:3" ht="12.75">
      <c r="A66" s="2" t="s">
        <v>57</v>
      </c>
      <c r="B66" t="s">
        <v>96</v>
      </c>
      <c r="C66" t="s">
        <v>80</v>
      </c>
    </row>
    <row r="67" spans="1:3" ht="12.75">
      <c r="A67" s="2" t="s">
        <v>58</v>
      </c>
      <c r="B67" t="s">
        <v>96</v>
      </c>
      <c r="C67" t="s">
        <v>67</v>
      </c>
    </row>
    <row r="68" spans="1:4" ht="12.75">
      <c r="A68" s="2" t="s">
        <v>59</v>
      </c>
      <c r="B68" t="s">
        <v>96</v>
      </c>
      <c r="C68" t="s">
        <v>71</v>
      </c>
      <c r="D68" t="s">
        <v>87</v>
      </c>
    </row>
    <row r="69" spans="1:3" ht="12.75">
      <c r="A69" s="2" t="s">
        <v>60</v>
      </c>
      <c r="B69" t="s">
        <v>96</v>
      </c>
      <c r="C69" t="s">
        <v>67</v>
      </c>
    </row>
    <row r="70" spans="1:10" ht="12.75">
      <c r="A70" s="2" t="s">
        <v>61</v>
      </c>
      <c r="B70" t="s">
        <v>98</v>
      </c>
      <c r="C70" t="s">
        <v>92</v>
      </c>
      <c r="D70" t="s">
        <v>90</v>
      </c>
      <c r="E70" t="s">
        <v>85</v>
      </c>
      <c r="F70" t="s">
        <v>69</v>
      </c>
      <c r="G70" t="s">
        <v>71</v>
      </c>
      <c r="H70" t="s">
        <v>94</v>
      </c>
      <c r="I70" t="s">
        <v>78</v>
      </c>
      <c r="J70" t="s">
        <v>69</v>
      </c>
    </row>
    <row r="71" spans="1:3" ht="12.75">
      <c r="A71" s="2" t="s">
        <v>62</v>
      </c>
      <c r="B71" t="s">
        <v>97</v>
      </c>
      <c r="C71" t="s">
        <v>66</v>
      </c>
    </row>
    <row r="72" spans="1:3" ht="12.75">
      <c r="A72" s="2" t="s">
        <v>63</v>
      </c>
      <c r="B72" t="s">
        <v>96</v>
      </c>
      <c r="C72" t="s">
        <v>78</v>
      </c>
    </row>
    <row r="73" spans="1:3" ht="12.75">
      <c r="A73" s="2" t="s">
        <v>64</v>
      </c>
      <c r="B73" t="s">
        <v>96</v>
      </c>
      <c r="C73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4" bestFit="1" customWidth="1"/>
    <col min="2" max="2" width="6.7109375" style="0" customWidth="1"/>
    <col min="3" max="3" width="8.7109375" style="0" customWidth="1"/>
    <col min="4" max="4" width="6.7109375" style="0" customWidth="1"/>
    <col min="5" max="5" width="6.7109375" style="18" customWidth="1"/>
    <col min="6" max="6" width="9.7109375" style="14" customWidth="1"/>
    <col min="7" max="7" width="6.7109375" style="0" customWidth="1"/>
    <col min="8" max="8" width="8.7109375" style="8" customWidth="1"/>
    <col min="9" max="9" width="6.7109375" style="18" customWidth="1"/>
    <col min="10" max="10" width="9.7109375" style="19" bestFit="1" customWidth="1"/>
    <col min="11" max="11" width="6.7109375" style="18" customWidth="1"/>
    <col min="12" max="12" width="8.7109375" style="20" customWidth="1"/>
    <col min="13" max="13" width="6.7109375" style="18" customWidth="1"/>
    <col min="14" max="14" width="9.7109375" style="14" bestFit="1" customWidth="1"/>
    <col min="15" max="15" width="6.7109375" style="0" customWidth="1"/>
    <col min="16" max="16" width="8.7109375" style="8" customWidth="1"/>
  </cols>
  <sheetData>
    <row r="1" spans="1:16" ht="13.5" thickBot="1">
      <c r="A1" s="13" t="s">
        <v>122</v>
      </c>
      <c r="B1" s="12" t="s">
        <v>120</v>
      </c>
      <c r="C1" s="12" t="s">
        <v>121</v>
      </c>
      <c r="D1" s="12" t="s">
        <v>128</v>
      </c>
      <c r="E1" s="11"/>
      <c r="F1" s="13" t="s">
        <v>123</v>
      </c>
      <c r="G1" s="12" t="s">
        <v>120</v>
      </c>
      <c r="H1" s="12" t="s">
        <v>121</v>
      </c>
      <c r="I1" s="11"/>
      <c r="J1" s="13" t="s">
        <v>98</v>
      </c>
      <c r="K1" s="12" t="s">
        <v>120</v>
      </c>
      <c r="L1" s="12" t="s">
        <v>121</v>
      </c>
      <c r="M1" s="11"/>
      <c r="N1" s="13" t="s">
        <v>97</v>
      </c>
      <c r="O1" s="12" t="s">
        <v>120</v>
      </c>
      <c r="P1" s="12" t="s">
        <v>121</v>
      </c>
    </row>
    <row r="2" spans="1:16" ht="12.75">
      <c r="A2" s="14" t="s">
        <v>66</v>
      </c>
      <c r="B2">
        <v>18</v>
      </c>
      <c r="C2" s="3">
        <f aca="true" t="shared" si="0" ref="C2:C16">B2/B$32</f>
        <v>0.07758620689655173</v>
      </c>
      <c r="D2">
        <f>RANK(B2,$B$2:$B$15)</f>
        <v>1</v>
      </c>
      <c r="E2" s="11"/>
      <c r="F2" s="14" t="s">
        <v>66</v>
      </c>
      <c r="G2">
        <v>10</v>
      </c>
      <c r="H2" s="8">
        <f aca="true" t="shared" si="1" ref="H2:H16">G2/G$32</f>
        <v>0.08695652173913043</v>
      </c>
      <c r="I2" s="11"/>
      <c r="J2" s="14" t="s">
        <v>66</v>
      </c>
      <c r="K2">
        <v>6</v>
      </c>
      <c r="L2" s="8">
        <f aca="true" t="shared" si="2" ref="L2:L16">K2/K$32</f>
        <v>0.05555555555555555</v>
      </c>
      <c r="M2" s="11"/>
      <c r="N2" s="14" t="s">
        <v>66</v>
      </c>
      <c r="O2">
        <v>2</v>
      </c>
      <c r="P2" s="8">
        <f aca="true" t="shared" si="3" ref="P2:P16">O2/O$32</f>
        <v>0.2222222222222222</v>
      </c>
    </row>
    <row r="3" spans="1:16" ht="12.75">
      <c r="A3" s="14" t="s">
        <v>73</v>
      </c>
      <c r="B3">
        <v>14</v>
      </c>
      <c r="C3" s="3">
        <f t="shared" si="0"/>
        <v>0.0603448275862069</v>
      </c>
      <c r="D3">
        <f aca="true" t="shared" si="4" ref="D3:D15">RANK(B3,$B$2:$B$15)</f>
        <v>2</v>
      </c>
      <c r="E3" s="11"/>
      <c r="F3" s="14" t="s">
        <v>73</v>
      </c>
      <c r="G3">
        <v>7</v>
      </c>
      <c r="H3" s="8">
        <f t="shared" si="1"/>
        <v>0.06086956521739131</v>
      </c>
      <c r="I3" s="11"/>
      <c r="J3" s="14" t="s">
        <v>73</v>
      </c>
      <c r="K3">
        <v>6</v>
      </c>
      <c r="L3" s="8">
        <f t="shared" si="2"/>
        <v>0.05555555555555555</v>
      </c>
      <c r="M3" s="11"/>
      <c r="N3" s="14" t="s">
        <v>73</v>
      </c>
      <c r="O3">
        <v>1</v>
      </c>
      <c r="P3" s="8">
        <f t="shared" si="3"/>
        <v>0.1111111111111111</v>
      </c>
    </row>
    <row r="4" spans="1:16" ht="12.75">
      <c r="A4" s="14" t="s">
        <v>74</v>
      </c>
      <c r="B4">
        <v>5</v>
      </c>
      <c r="C4" s="3">
        <f t="shared" si="0"/>
        <v>0.021551724137931036</v>
      </c>
      <c r="D4">
        <f t="shared" si="4"/>
        <v>8</v>
      </c>
      <c r="E4" s="11"/>
      <c r="F4" s="14" t="s">
        <v>74</v>
      </c>
      <c r="G4">
        <v>3</v>
      </c>
      <c r="H4" s="8">
        <f t="shared" si="1"/>
        <v>0.02608695652173913</v>
      </c>
      <c r="I4" s="11"/>
      <c r="J4" s="14" t="s">
        <v>74</v>
      </c>
      <c r="K4">
        <v>2</v>
      </c>
      <c r="L4" s="8">
        <f t="shared" si="2"/>
        <v>0.018518518518518517</v>
      </c>
      <c r="M4" s="11"/>
      <c r="N4" s="14" t="s">
        <v>74</v>
      </c>
      <c r="O4">
        <v>0</v>
      </c>
      <c r="P4" s="8">
        <f t="shared" si="3"/>
        <v>0</v>
      </c>
    </row>
    <row r="5" spans="1:16" ht="12.75">
      <c r="A5" s="14" t="s">
        <v>86</v>
      </c>
      <c r="B5">
        <v>8</v>
      </c>
      <c r="C5" s="3">
        <f t="shared" si="0"/>
        <v>0.034482758620689655</v>
      </c>
      <c r="D5">
        <f t="shared" si="4"/>
        <v>4</v>
      </c>
      <c r="E5" s="11"/>
      <c r="F5" s="14" t="s">
        <v>86</v>
      </c>
      <c r="G5">
        <v>5</v>
      </c>
      <c r="H5" s="8">
        <f t="shared" si="1"/>
        <v>0.043478260869565216</v>
      </c>
      <c r="I5" s="11"/>
      <c r="J5" s="14" t="s">
        <v>86</v>
      </c>
      <c r="K5">
        <v>3</v>
      </c>
      <c r="L5" s="8">
        <f t="shared" si="2"/>
        <v>0.027777777777777776</v>
      </c>
      <c r="M5" s="11"/>
      <c r="N5" s="14" t="s">
        <v>86</v>
      </c>
      <c r="O5">
        <v>0</v>
      </c>
      <c r="P5" s="8">
        <f t="shared" si="3"/>
        <v>0</v>
      </c>
    </row>
    <row r="6" spans="1:16" ht="12.75">
      <c r="A6" s="14" t="s">
        <v>80</v>
      </c>
      <c r="B6">
        <v>6</v>
      </c>
      <c r="C6" s="3">
        <f t="shared" si="0"/>
        <v>0.02586206896551724</v>
      </c>
      <c r="D6">
        <f t="shared" si="4"/>
        <v>5</v>
      </c>
      <c r="E6" s="11"/>
      <c r="F6" s="14" t="s">
        <v>80</v>
      </c>
      <c r="G6">
        <v>4</v>
      </c>
      <c r="H6" s="8">
        <f t="shared" si="1"/>
        <v>0.034782608695652174</v>
      </c>
      <c r="I6" s="11"/>
      <c r="J6" s="14" t="s">
        <v>80</v>
      </c>
      <c r="K6">
        <v>2</v>
      </c>
      <c r="L6" s="8">
        <f t="shared" si="2"/>
        <v>0.018518518518518517</v>
      </c>
      <c r="M6" s="11"/>
      <c r="N6" s="14" t="s">
        <v>80</v>
      </c>
      <c r="O6">
        <v>0</v>
      </c>
      <c r="P6" s="8">
        <f t="shared" si="3"/>
        <v>0</v>
      </c>
    </row>
    <row r="7" spans="1:16" ht="12.75">
      <c r="A7" s="14" t="s">
        <v>91</v>
      </c>
      <c r="B7">
        <v>1</v>
      </c>
      <c r="C7" s="3">
        <f t="shared" si="0"/>
        <v>0.004310344827586207</v>
      </c>
      <c r="D7">
        <f t="shared" si="4"/>
        <v>13</v>
      </c>
      <c r="E7" s="11"/>
      <c r="F7" s="14" t="s">
        <v>91</v>
      </c>
      <c r="G7">
        <v>1</v>
      </c>
      <c r="H7" s="8">
        <f t="shared" si="1"/>
        <v>0.008695652173913044</v>
      </c>
      <c r="I7" s="11"/>
      <c r="J7" s="14" t="s">
        <v>91</v>
      </c>
      <c r="K7">
        <v>0</v>
      </c>
      <c r="L7" s="8">
        <f t="shared" si="2"/>
        <v>0</v>
      </c>
      <c r="M7" s="11"/>
      <c r="N7" s="14" t="s">
        <v>91</v>
      </c>
      <c r="O7">
        <v>0</v>
      </c>
      <c r="P7" s="8">
        <f t="shared" si="3"/>
        <v>0</v>
      </c>
    </row>
    <row r="8" spans="1:16" ht="12.75">
      <c r="A8" s="14" t="s">
        <v>83</v>
      </c>
      <c r="B8">
        <v>4</v>
      </c>
      <c r="C8" s="3">
        <f t="shared" si="0"/>
        <v>0.017241379310344827</v>
      </c>
      <c r="D8">
        <f t="shared" si="4"/>
        <v>10</v>
      </c>
      <c r="E8" s="11"/>
      <c r="F8" s="14" t="s">
        <v>83</v>
      </c>
      <c r="G8">
        <v>2</v>
      </c>
      <c r="H8" s="8">
        <f t="shared" si="1"/>
        <v>0.017391304347826087</v>
      </c>
      <c r="I8" s="11"/>
      <c r="J8" s="14" t="s">
        <v>83</v>
      </c>
      <c r="K8">
        <v>2</v>
      </c>
      <c r="L8" s="8">
        <f t="shared" si="2"/>
        <v>0.018518518518518517</v>
      </c>
      <c r="M8" s="11"/>
      <c r="N8" s="14" t="s">
        <v>83</v>
      </c>
      <c r="O8">
        <v>0</v>
      </c>
      <c r="P8" s="8">
        <f t="shared" si="3"/>
        <v>0</v>
      </c>
    </row>
    <row r="9" spans="1:16" ht="12.75">
      <c r="A9" s="14" t="s">
        <v>89</v>
      </c>
      <c r="B9">
        <v>6</v>
      </c>
      <c r="C9" s="3">
        <f t="shared" si="0"/>
        <v>0.02586206896551724</v>
      </c>
      <c r="D9">
        <f t="shared" si="4"/>
        <v>5</v>
      </c>
      <c r="E9" s="11"/>
      <c r="F9" s="14" t="s">
        <v>89</v>
      </c>
      <c r="G9">
        <v>1</v>
      </c>
      <c r="H9" s="8">
        <f t="shared" si="1"/>
        <v>0.008695652173913044</v>
      </c>
      <c r="I9" s="11"/>
      <c r="J9" s="14" t="s">
        <v>89</v>
      </c>
      <c r="K9">
        <v>5</v>
      </c>
      <c r="L9" s="8">
        <f t="shared" si="2"/>
        <v>0.046296296296296294</v>
      </c>
      <c r="M9" s="11"/>
      <c r="N9" s="14" t="s">
        <v>89</v>
      </c>
      <c r="O9">
        <v>0</v>
      </c>
      <c r="P9" s="8">
        <f t="shared" si="3"/>
        <v>0</v>
      </c>
    </row>
    <row r="10" spans="1:16" ht="12.75">
      <c r="A10" s="14" t="s">
        <v>95</v>
      </c>
      <c r="B10">
        <v>1</v>
      </c>
      <c r="C10" s="3">
        <f t="shared" si="0"/>
        <v>0.004310344827586207</v>
      </c>
      <c r="D10">
        <f t="shared" si="4"/>
        <v>13</v>
      </c>
      <c r="E10" s="11"/>
      <c r="F10" s="14" t="s">
        <v>95</v>
      </c>
      <c r="G10">
        <v>0</v>
      </c>
      <c r="H10" s="8">
        <f t="shared" si="1"/>
        <v>0</v>
      </c>
      <c r="I10" s="11"/>
      <c r="J10" s="14" t="s">
        <v>95</v>
      </c>
      <c r="K10">
        <v>1</v>
      </c>
      <c r="L10" s="8">
        <f t="shared" si="2"/>
        <v>0.009259259259259259</v>
      </c>
      <c r="M10" s="11"/>
      <c r="N10" s="14" t="s">
        <v>95</v>
      </c>
      <c r="O10">
        <v>0</v>
      </c>
      <c r="P10" s="8">
        <f t="shared" si="3"/>
        <v>0</v>
      </c>
    </row>
    <row r="11" spans="1:16" ht="12.75">
      <c r="A11" s="14" t="s">
        <v>88</v>
      </c>
      <c r="B11">
        <v>3</v>
      </c>
      <c r="C11" s="3">
        <f t="shared" si="0"/>
        <v>0.01293103448275862</v>
      </c>
      <c r="D11">
        <f t="shared" si="4"/>
        <v>11</v>
      </c>
      <c r="E11" s="11"/>
      <c r="F11" s="14" t="s">
        <v>88</v>
      </c>
      <c r="G11">
        <v>1</v>
      </c>
      <c r="H11" s="8">
        <f t="shared" si="1"/>
        <v>0.008695652173913044</v>
      </c>
      <c r="I11" s="11"/>
      <c r="J11" s="14" t="s">
        <v>88</v>
      </c>
      <c r="K11">
        <v>2</v>
      </c>
      <c r="L11" s="8">
        <f t="shared" si="2"/>
        <v>0.018518518518518517</v>
      </c>
      <c r="M11" s="11"/>
      <c r="N11" s="14" t="s">
        <v>88</v>
      </c>
      <c r="O11">
        <v>0</v>
      </c>
      <c r="P11" s="8">
        <f t="shared" si="3"/>
        <v>0</v>
      </c>
    </row>
    <row r="12" spans="1:16" ht="12.75">
      <c r="A12" s="14" t="s">
        <v>77</v>
      </c>
      <c r="B12">
        <v>5</v>
      </c>
      <c r="C12" s="3">
        <f t="shared" si="0"/>
        <v>0.021551724137931036</v>
      </c>
      <c r="D12">
        <f t="shared" si="4"/>
        <v>8</v>
      </c>
      <c r="E12" s="11"/>
      <c r="F12" s="14" t="s">
        <v>77</v>
      </c>
      <c r="G12">
        <v>3</v>
      </c>
      <c r="H12" s="8">
        <f t="shared" si="1"/>
        <v>0.02608695652173913</v>
      </c>
      <c r="I12" s="11"/>
      <c r="J12" s="14" t="s">
        <v>77</v>
      </c>
      <c r="K12">
        <v>2</v>
      </c>
      <c r="L12" s="8">
        <f t="shared" si="2"/>
        <v>0.018518518518518517</v>
      </c>
      <c r="M12" s="11"/>
      <c r="N12" s="14" t="s">
        <v>77</v>
      </c>
      <c r="O12">
        <v>0</v>
      </c>
      <c r="P12" s="8">
        <f t="shared" si="3"/>
        <v>0</v>
      </c>
    </row>
    <row r="13" spans="1:16" ht="12.75">
      <c r="A13" s="14" t="s">
        <v>68</v>
      </c>
      <c r="B13">
        <v>12</v>
      </c>
      <c r="C13" s="3">
        <f t="shared" si="0"/>
        <v>0.05172413793103448</v>
      </c>
      <c r="D13">
        <f t="shared" si="4"/>
        <v>3</v>
      </c>
      <c r="E13" s="11"/>
      <c r="F13" s="14" t="s">
        <v>68</v>
      </c>
      <c r="G13">
        <v>4</v>
      </c>
      <c r="H13" s="8">
        <f t="shared" si="1"/>
        <v>0.034782608695652174</v>
      </c>
      <c r="I13" s="11"/>
      <c r="J13" s="14" t="s">
        <v>68</v>
      </c>
      <c r="K13">
        <v>8</v>
      </c>
      <c r="L13" s="8">
        <f t="shared" si="2"/>
        <v>0.07407407407407407</v>
      </c>
      <c r="M13" s="11"/>
      <c r="N13" s="14" t="s">
        <v>68</v>
      </c>
      <c r="O13">
        <v>0</v>
      </c>
      <c r="P13" s="8">
        <f t="shared" si="3"/>
        <v>0</v>
      </c>
    </row>
    <row r="14" spans="1:16" ht="12.75">
      <c r="A14" s="14" t="s">
        <v>90</v>
      </c>
      <c r="B14">
        <v>2</v>
      </c>
      <c r="C14" s="3">
        <f t="shared" si="0"/>
        <v>0.008620689655172414</v>
      </c>
      <c r="D14">
        <f t="shared" si="4"/>
        <v>12</v>
      </c>
      <c r="E14" s="11"/>
      <c r="F14" s="14" t="s">
        <v>90</v>
      </c>
      <c r="G14">
        <v>1</v>
      </c>
      <c r="H14" s="8">
        <f t="shared" si="1"/>
        <v>0.008695652173913044</v>
      </c>
      <c r="I14" s="11"/>
      <c r="J14" s="14" t="s">
        <v>90</v>
      </c>
      <c r="K14">
        <v>1</v>
      </c>
      <c r="L14" s="8">
        <f t="shared" si="2"/>
        <v>0.009259259259259259</v>
      </c>
      <c r="M14" s="11"/>
      <c r="N14" s="14" t="s">
        <v>90</v>
      </c>
      <c r="O14">
        <v>0</v>
      </c>
      <c r="P14" s="8">
        <f t="shared" si="3"/>
        <v>0</v>
      </c>
    </row>
    <row r="15" spans="1:16" ht="13.5" thickBot="1">
      <c r="A15" s="15" t="s">
        <v>92</v>
      </c>
      <c r="B15" s="4">
        <v>6</v>
      </c>
      <c r="C15" s="5">
        <f t="shared" si="0"/>
        <v>0.02586206896551724</v>
      </c>
      <c r="D15" s="4">
        <f t="shared" si="4"/>
        <v>5</v>
      </c>
      <c r="E15" s="11"/>
      <c r="F15" s="15" t="s">
        <v>92</v>
      </c>
      <c r="G15" s="4">
        <v>0</v>
      </c>
      <c r="H15" s="9">
        <f t="shared" si="1"/>
        <v>0</v>
      </c>
      <c r="I15" s="11"/>
      <c r="J15" s="15" t="s">
        <v>92</v>
      </c>
      <c r="K15" s="4">
        <v>6</v>
      </c>
      <c r="L15" s="9">
        <f t="shared" si="2"/>
        <v>0.05555555555555555</v>
      </c>
      <c r="M15" s="11"/>
      <c r="N15" s="15" t="s">
        <v>92</v>
      </c>
      <c r="O15" s="4">
        <v>0</v>
      </c>
      <c r="P15" s="9">
        <f t="shared" si="3"/>
        <v>0</v>
      </c>
    </row>
    <row r="16" spans="1:16" ht="12.75">
      <c r="A16" s="16" t="s">
        <v>117</v>
      </c>
      <c r="B16" s="6">
        <v>91</v>
      </c>
      <c r="C16" s="7">
        <f t="shared" si="0"/>
        <v>0.3922413793103448</v>
      </c>
      <c r="D16" s="6"/>
      <c r="E16" s="11"/>
      <c r="F16" s="16" t="s">
        <v>117</v>
      </c>
      <c r="G16" s="6">
        <v>42</v>
      </c>
      <c r="H16" s="10">
        <f t="shared" si="1"/>
        <v>0.3652173913043478</v>
      </c>
      <c r="I16" s="11"/>
      <c r="J16" s="16" t="s">
        <v>117</v>
      </c>
      <c r="K16" s="6">
        <v>46</v>
      </c>
      <c r="L16" s="10">
        <f t="shared" si="2"/>
        <v>0.42592592592592593</v>
      </c>
      <c r="M16" s="11"/>
      <c r="N16" s="16" t="s">
        <v>117</v>
      </c>
      <c r="O16" s="6">
        <f>SUM(O2:O15)</f>
        <v>3</v>
      </c>
      <c r="P16" s="10">
        <f t="shared" si="3"/>
        <v>0.3333333333333333</v>
      </c>
    </row>
    <row r="17" spans="3:13" ht="12.75">
      <c r="C17" s="3"/>
      <c r="E17" s="11"/>
      <c r="I17" s="11"/>
      <c r="J17" s="14"/>
      <c r="K17"/>
      <c r="L17" s="8"/>
      <c r="M17" s="11"/>
    </row>
    <row r="18" spans="1:16" ht="12.75">
      <c r="A18" s="14" t="s">
        <v>71</v>
      </c>
      <c r="B18">
        <v>11</v>
      </c>
      <c r="C18" s="3">
        <f aca="true" t="shared" si="5" ref="C18:C30">B18/B$32</f>
        <v>0.04741379310344827</v>
      </c>
      <c r="D18">
        <f>RANK(B18,$B$18:$B$29)</f>
        <v>6</v>
      </c>
      <c r="E18" s="11"/>
      <c r="F18" s="14" t="s">
        <v>71</v>
      </c>
      <c r="G18">
        <v>8</v>
      </c>
      <c r="H18" s="8">
        <f aca="true" t="shared" si="6" ref="H18:H30">G18/G$32</f>
        <v>0.06956521739130435</v>
      </c>
      <c r="I18" s="11"/>
      <c r="J18" s="14" t="s">
        <v>71</v>
      </c>
      <c r="K18">
        <v>3</v>
      </c>
      <c r="L18" s="8">
        <f aca="true" t="shared" si="7" ref="L18:L30">K18/K$32</f>
        <v>0.027777777777777776</v>
      </c>
      <c r="M18" s="11"/>
      <c r="N18" s="14" t="s">
        <v>71</v>
      </c>
      <c r="O18">
        <v>0</v>
      </c>
      <c r="P18" s="8">
        <f aca="true" t="shared" si="8" ref="P18:P30">O18/O$32</f>
        <v>0</v>
      </c>
    </row>
    <row r="19" spans="1:16" ht="12.75">
      <c r="A19" s="14" t="s">
        <v>79</v>
      </c>
      <c r="B19">
        <v>14</v>
      </c>
      <c r="C19" s="3">
        <f t="shared" si="5"/>
        <v>0.0603448275862069</v>
      </c>
      <c r="D19">
        <f aca="true" t="shared" si="9" ref="D19:D28">RANK(B19,$B$18:$B$29)</f>
        <v>3</v>
      </c>
      <c r="E19" s="11"/>
      <c r="F19" s="14" t="s">
        <v>79</v>
      </c>
      <c r="G19">
        <v>7</v>
      </c>
      <c r="H19" s="8">
        <f t="shared" si="6"/>
        <v>0.06086956521739131</v>
      </c>
      <c r="I19" s="11"/>
      <c r="J19" s="14" t="s">
        <v>79</v>
      </c>
      <c r="K19">
        <v>6</v>
      </c>
      <c r="L19" s="8">
        <f t="shared" si="7"/>
        <v>0.05555555555555555</v>
      </c>
      <c r="M19" s="11"/>
      <c r="N19" s="14" t="s">
        <v>79</v>
      </c>
      <c r="O19">
        <v>1</v>
      </c>
      <c r="P19" s="8">
        <f t="shared" si="8"/>
        <v>0.1111111111111111</v>
      </c>
    </row>
    <row r="20" spans="1:16" ht="12.75">
      <c r="A20" s="14" t="s">
        <v>70</v>
      </c>
      <c r="B20">
        <v>9</v>
      </c>
      <c r="C20" s="3">
        <f t="shared" si="5"/>
        <v>0.03879310344827586</v>
      </c>
      <c r="D20">
        <f t="shared" si="9"/>
        <v>8</v>
      </c>
      <c r="E20" s="11"/>
      <c r="F20" s="14" t="s">
        <v>70</v>
      </c>
      <c r="G20">
        <v>4</v>
      </c>
      <c r="H20" s="8">
        <f t="shared" si="6"/>
        <v>0.034782608695652174</v>
      </c>
      <c r="I20" s="11"/>
      <c r="J20" s="14" t="s">
        <v>70</v>
      </c>
      <c r="K20">
        <v>3</v>
      </c>
      <c r="L20" s="8">
        <f t="shared" si="7"/>
        <v>0.027777777777777776</v>
      </c>
      <c r="M20" s="11"/>
      <c r="N20" s="14" t="s">
        <v>70</v>
      </c>
      <c r="O20">
        <v>2</v>
      </c>
      <c r="P20" s="8">
        <f t="shared" si="8"/>
        <v>0.2222222222222222</v>
      </c>
    </row>
    <row r="21" spans="1:16" ht="12.75">
      <c r="A21" s="14" t="s">
        <v>82</v>
      </c>
      <c r="B21">
        <v>9</v>
      </c>
      <c r="C21" s="3">
        <f t="shared" si="5"/>
        <v>0.03879310344827586</v>
      </c>
      <c r="D21">
        <f t="shared" si="9"/>
        <v>8</v>
      </c>
      <c r="E21" s="11"/>
      <c r="F21" s="14" t="s">
        <v>82</v>
      </c>
      <c r="G21">
        <v>6</v>
      </c>
      <c r="H21" s="8">
        <f t="shared" si="6"/>
        <v>0.05217391304347826</v>
      </c>
      <c r="I21" s="11"/>
      <c r="J21" s="14" t="s">
        <v>82</v>
      </c>
      <c r="K21">
        <v>3</v>
      </c>
      <c r="L21" s="8">
        <f t="shared" si="7"/>
        <v>0.027777777777777776</v>
      </c>
      <c r="M21" s="11"/>
      <c r="N21" s="14" t="s">
        <v>82</v>
      </c>
      <c r="O21">
        <v>0</v>
      </c>
      <c r="P21" s="8">
        <f t="shared" si="8"/>
        <v>0</v>
      </c>
    </row>
    <row r="22" spans="1:16" ht="12.75">
      <c r="A22" s="14" t="s">
        <v>85</v>
      </c>
      <c r="B22">
        <v>6</v>
      </c>
      <c r="C22" s="3">
        <f t="shared" si="5"/>
        <v>0.02586206896551724</v>
      </c>
      <c r="D22">
        <f t="shared" si="9"/>
        <v>11</v>
      </c>
      <c r="E22" s="11"/>
      <c r="F22" s="14" t="s">
        <v>85</v>
      </c>
      <c r="G22">
        <v>3</v>
      </c>
      <c r="H22" s="8">
        <f t="shared" si="6"/>
        <v>0.02608695652173913</v>
      </c>
      <c r="I22" s="11"/>
      <c r="J22" s="14" t="s">
        <v>85</v>
      </c>
      <c r="K22">
        <v>3</v>
      </c>
      <c r="L22" s="8">
        <f t="shared" si="7"/>
        <v>0.027777777777777776</v>
      </c>
      <c r="M22" s="11"/>
      <c r="N22" s="14" t="s">
        <v>85</v>
      </c>
      <c r="O22">
        <v>0</v>
      </c>
      <c r="P22" s="8">
        <f t="shared" si="8"/>
        <v>0</v>
      </c>
    </row>
    <row r="23" spans="1:16" ht="12.75">
      <c r="A23" s="14" t="s">
        <v>65</v>
      </c>
      <c r="B23">
        <v>4</v>
      </c>
      <c r="C23" s="3">
        <f t="shared" si="5"/>
        <v>0.017241379310344827</v>
      </c>
      <c r="D23">
        <f t="shared" si="9"/>
        <v>12</v>
      </c>
      <c r="E23" s="11"/>
      <c r="F23" s="14" t="s">
        <v>65</v>
      </c>
      <c r="G23">
        <v>4</v>
      </c>
      <c r="H23" s="8">
        <f t="shared" si="6"/>
        <v>0.034782608695652174</v>
      </c>
      <c r="I23" s="11"/>
      <c r="J23" s="14" t="s">
        <v>65</v>
      </c>
      <c r="K23">
        <v>0</v>
      </c>
      <c r="L23" s="8">
        <f t="shared" si="7"/>
        <v>0</v>
      </c>
      <c r="M23" s="11"/>
      <c r="N23" s="14" t="s">
        <v>65</v>
      </c>
      <c r="O23">
        <v>0</v>
      </c>
      <c r="P23" s="8">
        <f t="shared" si="8"/>
        <v>0</v>
      </c>
    </row>
    <row r="24" spans="1:16" ht="12.75">
      <c r="A24" s="14" t="s">
        <v>87</v>
      </c>
      <c r="B24">
        <v>12</v>
      </c>
      <c r="C24" s="3">
        <f t="shared" si="5"/>
        <v>0.05172413793103448</v>
      </c>
      <c r="D24">
        <f t="shared" si="9"/>
        <v>4</v>
      </c>
      <c r="E24" s="11"/>
      <c r="F24" s="14" t="s">
        <v>87</v>
      </c>
      <c r="G24">
        <v>2</v>
      </c>
      <c r="H24" s="8">
        <f t="shared" si="6"/>
        <v>0.017391304347826087</v>
      </c>
      <c r="I24" s="11"/>
      <c r="J24" s="14" t="s">
        <v>87</v>
      </c>
      <c r="K24">
        <v>10</v>
      </c>
      <c r="L24" s="8">
        <f t="shared" si="7"/>
        <v>0.09259259259259259</v>
      </c>
      <c r="M24" s="11"/>
      <c r="N24" s="14" t="s">
        <v>87</v>
      </c>
      <c r="O24">
        <v>0</v>
      </c>
      <c r="P24" s="8">
        <f t="shared" si="8"/>
        <v>0</v>
      </c>
    </row>
    <row r="25" spans="1:16" ht="12.75">
      <c r="A25" s="14" t="s">
        <v>81</v>
      </c>
      <c r="B25">
        <v>7</v>
      </c>
      <c r="C25" s="3">
        <f t="shared" si="5"/>
        <v>0.03017241379310345</v>
      </c>
      <c r="D25">
        <f t="shared" si="9"/>
        <v>10</v>
      </c>
      <c r="E25" s="11"/>
      <c r="F25" s="14" t="s">
        <v>81</v>
      </c>
      <c r="G25">
        <v>4</v>
      </c>
      <c r="H25" s="8">
        <f t="shared" si="6"/>
        <v>0.034782608695652174</v>
      </c>
      <c r="I25" s="11"/>
      <c r="J25" s="14" t="s">
        <v>81</v>
      </c>
      <c r="K25">
        <v>3</v>
      </c>
      <c r="L25" s="8">
        <f t="shared" si="7"/>
        <v>0.027777777777777776</v>
      </c>
      <c r="M25" s="11"/>
      <c r="N25" s="14" t="s">
        <v>81</v>
      </c>
      <c r="O25">
        <v>0</v>
      </c>
      <c r="P25" s="8">
        <f t="shared" si="8"/>
        <v>0</v>
      </c>
    </row>
    <row r="26" spans="1:16" ht="12.75">
      <c r="A26" s="14" t="s">
        <v>69</v>
      </c>
      <c r="B26">
        <v>21</v>
      </c>
      <c r="C26" s="3">
        <f t="shared" si="5"/>
        <v>0.09051724137931035</v>
      </c>
      <c r="D26">
        <f t="shared" si="9"/>
        <v>2</v>
      </c>
      <c r="E26" s="11"/>
      <c r="F26" s="14" t="s">
        <v>69</v>
      </c>
      <c r="G26">
        <v>9</v>
      </c>
      <c r="H26" s="8">
        <f t="shared" si="6"/>
        <v>0.0782608695652174</v>
      </c>
      <c r="I26" s="11"/>
      <c r="J26" s="14" t="s">
        <v>69</v>
      </c>
      <c r="K26">
        <v>12</v>
      </c>
      <c r="L26" s="8">
        <f t="shared" si="7"/>
        <v>0.1111111111111111</v>
      </c>
      <c r="M26" s="11"/>
      <c r="N26" s="14" t="s">
        <v>69</v>
      </c>
      <c r="O26">
        <v>0</v>
      </c>
      <c r="P26" s="8">
        <f t="shared" si="8"/>
        <v>0</v>
      </c>
    </row>
    <row r="27" spans="1:16" ht="12.75">
      <c r="A27" s="14" t="s">
        <v>67</v>
      </c>
      <c r="B27">
        <v>25</v>
      </c>
      <c r="C27" s="3">
        <f t="shared" si="5"/>
        <v>0.10775862068965517</v>
      </c>
      <c r="D27">
        <f t="shared" si="9"/>
        <v>1</v>
      </c>
      <c r="E27" s="11"/>
      <c r="F27" s="14" t="s">
        <v>67</v>
      </c>
      <c r="G27">
        <v>15</v>
      </c>
      <c r="H27" s="8">
        <f t="shared" si="6"/>
        <v>0.13043478260869565</v>
      </c>
      <c r="I27" s="11"/>
      <c r="J27" s="14" t="s">
        <v>67</v>
      </c>
      <c r="K27">
        <v>9</v>
      </c>
      <c r="L27" s="8">
        <f t="shared" si="7"/>
        <v>0.08333333333333333</v>
      </c>
      <c r="M27" s="11"/>
      <c r="N27" s="14" t="s">
        <v>67</v>
      </c>
      <c r="O27">
        <v>1</v>
      </c>
      <c r="P27" s="8">
        <f t="shared" si="8"/>
        <v>0.1111111111111111</v>
      </c>
    </row>
    <row r="28" spans="1:16" ht="12.75">
      <c r="A28" s="14" t="s">
        <v>72</v>
      </c>
      <c r="B28">
        <v>12</v>
      </c>
      <c r="C28" s="3">
        <f t="shared" si="5"/>
        <v>0.05172413793103448</v>
      </c>
      <c r="D28">
        <f t="shared" si="9"/>
        <v>4</v>
      </c>
      <c r="E28" s="11"/>
      <c r="F28" s="14" t="s">
        <v>72</v>
      </c>
      <c r="G28">
        <v>5</v>
      </c>
      <c r="H28" s="8">
        <f t="shared" si="6"/>
        <v>0.043478260869565216</v>
      </c>
      <c r="I28" s="11"/>
      <c r="J28" s="14" t="s">
        <v>72</v>
      </c>
      <c r="K28">
        <v>6</v>
      </c>
      <c r="L28" s="8">
        <f t="shared" si="7"/>
        <v>0.05555555555555555</v>
      </c>
      <c r="M28" s="11"/>
      <c r="N28" s="14" t="s">
        <v>72</v>
      </c>
      <c r="O28">
        <v>1</v>
      </c>
      <c r="P28" s="8">
        <f t="shared" si="8"/>
        <v>0.1111111111111111</v>
      </c>
    </row>
    <row r="29" spans="1:16" ht="13.5" thickBot="1">
      <c r="A29" s="15" t="s">
        <v>78</v>
      </c>
      <c r="B29" s="4">
        <v>11</v>
      </c>
      <c r="C29" s="5">
        <f t="shared" si="5"/>
        <v>0.04741379310344827</v>
      </c>
      <c r="D29" s="4">
        <f>RANK(B29,$B$18:$B$29)</f>
        <v>6</v>
      </c>
      <c r="E29" s="11"/>
      <c r="F29" s="15" t="s">
        <v>78</v>
      </c>
      <c r="G29" s="4">
        <v>6</v>
      </c>
      <c r="H29" s="9">
        <f t="shared" si="6"/>
        <v>0.05217391304347826</v>
      </c>
      <c r="I29" s="11"/>
      <c r="J29" s="15" t="s">
        <v>78</v>
      </c>
      <c r="K29" s="4">
        <v>4</v>
      </c>
      <c r="L29" s="9">
        <f t="shared" si="7"/>
        <v>0.037037037037037035</v>
      </c>
      <c r="M29" s="11"/>
      <c r="N29" s="15" t="s">
        <v>78</v>
      </c>
      <c r="O29" s="4">
        <v>1</v>
      </c>
      <c r="P29" s="9">
        <f t="shared" si="8"/>
        <v>0.1111111111111111</v>
      </c>
    </row>
    <row r="30" spans="1:16" ht="12.75">
      <c r="A30" s="16" t="s">
        <v>118</v>
      </c>
      <c r="B30" s="6">
        <v>141</v>
      </c>
      <c r="C30" s="7">
        <f t="shared" si="5"/>
        <v>0.6077586206896551</v>
      </c>
      <c r="D30" s="6"/>
      <c r="E30" s="11"/>
      <c r="F30" s="16" t="s">
        <v>118</v>
      </c>
      <c r="G30" s="6">
        <v>73</v>
      </c>
      <c r="H30" s="10">
        <f t="shared" si="6"/>
        <v>0.6347826086956522</v>
      </c>
      <c r="I30" s="11"/>
      <c r="J30" s="16" t="s">
        <v>118</v>
      </c>
      <c r="K30" s="6">
        <v>62</v>
      </c>
      <c r="L30" s="10">
        <f t="shared" si="7"/>
        <v>0.5740740740740741</v>
      </c>
      <c r="M30" s="11"/>
      <c r="N30" s="16" t="s">
        <v>118</v>
      </c>
      <c r="O30" s="6">
        <f>SUM(O18:O29)</f>
        <v>6</v>
      </c>
      <c r="P30" s="10">
        <f t="shared" si="8"/>
        <v>0.6666666666666666</v>
      </c>
    </row>
    <row r="31" spans="10:12" ht="12.75">
      <c r="J31" s="14"/>
      <c r="K31"/>
      <c r="L31" s="8"/>
    </row>
    <row r="32" spans="1:15" ht="12.75">
      <c r="A32" s="14" t="s">
        <v>119</v>
      </c>
      <c r="B32">
        <v>232</v>
      </c>
      <c r="F32" s="14" t="s">
        <v>119</v>
      </c>
      <c r="G32">
        <v>115</v>
      </c>
      <c r="J32" s="14" t="s">
        <v>119</v>
      </c>
      <c r="K32">
        <v>108</v>
      </c>
      <c r="L32" s="8"/>
      <c r="N32" s="14" t="s">
        <v>119</v>
      </c>
      <c r="O32">
        <f>O16+O30</f>
        <v>9</v>
      </c>
    </row>
    <row r="33" spans="1:12" ht="12.75">
      <c r="A33" s="14" t="s">
        <v>125</v>
      </c>
      <c r="B33">
        <f>SUM(B3:B8,B10,B19:B23)</f>
        <v>81</v>
      </c>
      <c r="J33" s="14"/>
      <c r="K33"/>
      <c r="L33" s="8"/>
    </row>
    <row r="34" spans="1:12" ht="12.75">
      <c r="A34" s="14" t="s">
        <v>126</v>
      </c>
      <c r="B34">
        <f>SUM(B9,B11:B15,B24:B29)</f>
        <v>122</v>
      </c>
      <c r="F34" s="17" t="s">
        <v>124</v>
      </c>
      <c r="J34" s="17" t="s">
        <v>132</v>
      </c>
      <c r="K34"/>
      <c r="L34" s="8"/>
    </row>
    <row r="35" spans="1:12" ht="12.75">
      <c r="A35" s="14" t="s">
        <v>127</v>
      </c>
      <c r="B35">
        <f>B2+B18</f>
        <v>29</v>
      </c>
      <c r="J35" s="14"/>
      <c r="K35"/>
      <c r="L35" s="8"/>
    </row>
    <row r="36" spans="10:12" ht="12.75">
      <c r="J36" s="14"/>
      <c r="K36"/>
      <c r="L36" s="8"/>
    </row>
    <row r="37" spans="1:12" ht="12.75">
      <c r="A37" s="17" t="s">
        <v>129</v>
      </c>
      <c r="J37" s="14"/>
      <c r="K37"/>
      <c r="L37" s="8"/>
    </row>
    <row r="38" spans="1:12" ht="12.75">
      <c r="A38" s="17" t="s">
        <v>130</v>
      </c>
      <c r="J38" s="14"/>
      <c r="K38"/>
      <c r="L38" s="8"/>
    </row>
    <row r="39" spans="1:12" ht="12.75">
      <c r="A39" s="17" t="s">
        <v>131</v>
      </c>
      <c r="J39" s="14"/>
      <c r="K39"/>
      <c r="L39" s="8"/>
    </row>
  </sheetData>
  <printOptions/>
  <pageMargins left="0.75" right="0.75" top="0.63" bottom="0.5" header="0.5" footer="0.5"/>
  <pageSetup fitToHeight="1" fitToWidth="1" horizontalDpi="150" verticalDpi="15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Crocker</dc:creator>
  <cp:keywords/>
  <dc:description/>
  <cp:lastModifiedBy>Chris Crocker</cp:lastModifiedBy>
  <cp:lastPrinted>2008-10-09T19:21:48Z</cp:lastPrinted>
  <dcterms:created xsi:type="dcterms:W3CDTF">2008-04-21T14:18:25Z</dcterms:created>
  <dcterms:modified xsi:type="dcterms:W3CDTF">2008-10-09T23:25:34Z</dcterms:modified>
  <cp:category/>
  <cp:version/>
  <cp:contentType/>
  <cp:contentStatus/>
</cp:coreProperties>
</file>